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4\Unidad de Estudios\Boletín\Boletín mensual Publicar en web suseso Ley 16744\Mensual\2023\Envios DTO\202309\Mensuales\MAT_AFAM_OTROS\"/>
    </mc:Choice>
  </mc:AlternateContent>
  <bookViews>
    <workbookView xWindow="0" yWindow="0" windowWidth="14580" windowHeight="11295"/>
  </bookViews>
  <sheets>
    <sheet name="SANNA_FON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2" l="1"/>
  <c r="P62" i="2"/>
  <c r="P61" i="2"/>
  <c r="P60" i="2"/>
  <c r="C62" i="2"/>
  <c r="C63" i="2"/>
  <c r="G62" i="2"/>
  <c r="G63" i="2"/>
  <c r="I34" i="2"/>
</calcChain>
</file>

<file path=xl/sharedStrings.xml><?xml version="1.0" encoding="utf-8"?>
<sst xmlns="http://schemas.openxmlformats.org/spreadsheetml/2006/main" count="38" uniqueCount="38">
  <si>
    <t>Total general</t>
  </si>
  <si>
    <t>Períodos</t>
  </si>
  <si>
    <t>Rentas de Inversión</t>
  </si>
  <si>
    <t>Otros Ingresos</t>
  </si>
  <si>
    <t>Otros Egresos</t>
  </si>
  <si>
    <t xml:space="preserve"> (en $ de cada año)</t>
  </si>
  <si>
    <t>RESUMEN MOVIMIENTOS DE FONDOS SANNA</t>
  </si>
  <si>
    <t>Fuente: Información enviada por Mutualidades de Empleadores Ley N°16.744 e Instituto de Seguridad Laboral correspondiente al Anexo N°5 de la Circular N°3.363, de 2018.</t>
  </si>
  <si>
    <t>Recaudación SANNA: Cotiz + Intere. + Reaju. + Multas (1)</t>
  </si>
  <si>
    <t>Reliquidación Gastos de Administración (2)</t>
  </si>
  <si>
    <t>Recursos transferidos para pago de subsidios (3)</t>
  </si>
  <si>
    <t>Transferencias para gastos de administración (4)</t>
  </si>
  <si>
    <t xml:space="preserve"> (1): </t>
  </si>
  <si>
    <t xml:space="preserve"> (2): </t>
  </si>
  <si>
    <t xml:space="preserve"> (3): </t>
  </si>
  <si>
    <t xml:space="preserve"> (4): </t>
  </si>
  <si>
    <t>Corresponde al 8% de la recaudación de las cotizaciones para el seguro SANNA que es transferido por las entidades para conformar el fondo para Gastos de Administración.</t>
  </si>
  <si>
    <t>El aumento registrado se debe a que la ACHS regularizó las multas provenientes de la Ley N°17.322 por el periodo Julio-Diciembre 2018.</t>
  </si>
  <si>
    <t>Total Egresos</t>
  </si>
  <si>
    <t>Total Ingresos</t>
  </si>
  <si>
    <t xml:space="preserve"> (a):</t>
  </si>
  <si>
    <t xml:space="preserve"> (b):</t>
  </si>
  <si>
    <t xml:space="preserve"> Cifras en revisión.</t>
  </si>
  <si>
    <t xml:space="preserve">Corresponde a la recaudación por cotizaciones para el Fondo SANNA efectuada por las Mutualidades de Empleadores Ley N°16.744 e Instituto de Seguridad Laboral. </t>
  </si>
  <si>
    <t xml:space="preserve">Incluye los intereses, reajustes y multas. </t>
  </si>
  <si>
    <t>El aumento registrado se debe a que el IST y la Museg regularizaron las multas provenientes de la Ley N°17.322 por el período Julio-Diciembre 2018.</t>
  </si>
  <si>
    <t>Pérdidas de Inversión</t>
  </si>
  <si>
    <t>Corresponde a los recursos destinados a Gastos de Administración que no fueron utilizados y que se devuelven al Fondo SANNA.</t>
  </si>
  <si>
    <t>Corresponde a los recursos que fueron autorizados para traspasar desde la cuenta de recaudación a la cuenta para pago de subsidios y cotizaciones.</t>
  </si>
  <si>
    <t>Reembolso a entidades pagadoras</t>
  </si>
  <si>
    <t>2.618.567.961 (b)</t>
  </si>
  <si>
    <t>2.630.574 (c)</t>
  </si>
  <si>
    <t>390.353 (d)</t>
  </si>
  <si>
    <t xml:space="preserve"> (c) y (d):</t>
  </si>
  <si>
    <t>Saldo (Ingresos - Egresos )</t>
  </si>
  <si>
    <t>Nota:  Información sujeta revisión, por lo cual, los valores pueden sufrir modificaciones. En efecto, se han producido diferencias en las cifras presentadas en el boletín anterior,</t>
  </si>
  <si>
    <t>2.737.643.277 (a)</t>
  </si>
  <si>
    <t xml:space="preserve">             toda vez que el ISL y MUSEG realizarón correcciones a la información remitida, la que afecta a los períodos 2017-05 a 2023-06.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</si>
</sst>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$_-;\-* #,##0\ _$_-;_-* &quot;-&quot;??\ _$_-;_-@_-"/>
    <numFmt numFmtId="166" formatCode="_-* #,##0\ _€_-;\-* #,##0\ _€_-;_-* &quot;-&quot;??\ _€_-;_-@_-"/>
    <numFmt numFmtId="167" formatCode="_-* #,##0.00\ _$_-;\-* #,##0.00\ _$_-;_-* &quot;-&quot;??\ _$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1F497D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12" fillId="0" borderId="0"/>
    <xf numFmtId="0" fontId="13" fillId="0" borderId="0"/>
    <xf numFmtId="0" fontId="14" fillId="0" borderId="0"/>
    <xf numFmtId="0" fontId="17" fillId="0" borderId="0"/>
  </cellStyleXfs>
  <cellXfs count="34">
    <xf numFmtId="0" fontId="0" fillId="0" borderId="0" xfId="0"/>
    <xf numFmtId="165" fontId="2" fillId="0" borderId="0" xfId="13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6" fontId="8" fillId="0" borderId="0" xfId="0" applyNumberFormat="1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6" fontId="8" fillId="0" borderId="3" xfId="1" applyNumberFormat="1" applyFont="1" applyBorder="1"/>
    <xf numFmtId="166" fontId="8" fillId="3" borderId="4" xfId="1" applyNumberFormat="1" applyFont="1" applyFill="1" applyBorder="1"/>
    <xf numFmtId="165" fontId="2" fillId="0" borderId="3" xfId="13" applyNumberFormat="1" applyFont="1" applyBorder="1" applyAlignment="1">
      <alignment horizont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Border="1"/>
    <xf numFmtId="166" fontId="9" fillId="2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8" fillId="3" borderId="1" xfId="1" applyNumberFormat="1" applyFont="1" applyFill="1" applyBorder="1"/>
    <xf numFmtId="166" fontId="9" fillId="2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/>
    <xf numFmtId="166" fontId="11" fillId="0" borderId="3" xfId="1" applyNumberFormat="1" applyFont="1" applyFill="1" applyBorder="1"/>
    <xf numFmtId="166" fontId="11" fillId="3" borderId="4" xfId="1" applyNumberFormat="1" applyFont="1" applyFill="1" applyBorder="1"/>
    <xf numFmtId="165" fontId="11" fillId="0" borderId="0" xfId="13" applyNumberFormat="1" applyFont="1" applyAlignment="1">
      <alignment horizontal="left"/>
    </xf>
    <xf numFmtId="165" fontId="11" fillId="0" borderId="0" xfId="13" applyNumberFormat="1" applyFont="1" applyAlignment="1">
      <alignment wrapText="1"/>
    </xf>
    <xf numFmtId="166" fontId="8" fillId="0" borderId="3" xfId="1" applyNumberFormat="1" applyFont="1" applyFill="1" applyBorder="1"/>
    <xf numFmtId="165" fontId="11" fillId="0" borderId="0" xfId="13" applyNumberFormat="1" applyFont="1" applyFill="1" applyAlignment="1"/>
    <xf numFmtId="165" fontId="12" fillId="0" borderId="0" xfId="13" applyNumberFormat="1" applyFont="1" applyAlignment="1">
      <alignment horizontal="center"/>
    </xf>
    <xf numFmtId="166" fontId="15" fillId="0" borderId="0" xfId="0" applyNumberFormat="1" applyFont="1"/>
    <xf numFmtId="0" fontId="15" fillId="0" borderId="0" xfId="0" applyFont="1"/>
    <xf numFmtId="165" fontId="16" fillId="0" borderId="0" xfId="1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7">
    <cellStyle name="Millares" xfId="1" builtinId="3"/>
    <cellStyle name="Millares 2" xfId="4"/>
    <cellStyle name="Millares 3" xfId="13"/>
    <cellStyle name="Normal" xfId="0" builtinId="0"/>
    <cellStyle name="Normal 10" xfId="5"/>
    <cellStyle name="Normal 10 2" xfId="9"/>
    <cellStyle name="Normal 10 2 2" xfId="18"/>
    <cellStyle name="Normal 10 3" xfId="14"/>
    <cellStyle name="Normal 11" xfId="25"/>
    <cellStyle name="Normal 12" xfId="26"/>
    <cellStyle name="Normal 2" xfId="3"/>
    <cellStyle name="Normal 21" xfId="6"/>
    <cellStyle name="Normal 21 2" xfId="10"/>
    <cellStyle name="Normal 21 2 2" xfId="19"/>
    <cellStyle name="Normal 21 3" xfId="15"/>
    <cellStyle name="Normal 3" xfId="8"/>
    <cellStyle name="Normal 3 2" xfId="17"/>
    <cellStyle name="Normal 4" xfId="2"/>
    <cellStyle name="Normal 5" xfId="12"/>
    <cellStyle name="Normal 6" xfId="21"/>
    <cellStyle name="Normal 7" xfId="22"/>
    <cellStyle name="Normal 8" xfId="23"/>
    <cellStyle name="Normal 9" xfId="24"/>
    <cellStyle name="Porcentaje 2" xfId="11"/>
    <cellStyle name="Porcentaje 2 2" xfId="20"/>
    <cellStyle name="Porcentaje 3" xfId="7"/>
    <cellStyle name="Porcentaje 4" xfId="16"/>
  </cellStyles>
  <dxfs count="0"/>
  <tableStyles count="0" defaultTableStyle="TableStyleMedium2" defaultPivotStyle="PivotStyleLight16"/>
  <colors>
    <mruColors>
      <color rgb="FF4F81BD"/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2.85546875" style="2" customWidth="1"/>
    <col min="2" max="2" width="10.28515625" style="2" customWidth="1"/>
    <col min="3" max="3" width="16.5703125" style="2" customWidth="1"/>
    <col min="4" max="4" width="16.28515625" style="2" customWidth="1"/>
    <col min="5" max="5" width="14.5703125" style="2" customWidth="1"/>
    <col min="6" max="6" width="12.7109375" style="2" customWidth="1"/>
    <col min="7" max="7" width="16.7109375" style="2" customWidth="1"/>
    <col min="8" max="8" width="1" style="2" customWidth="1"/>
    <col min="9" max="9" width="16.7109375" style="2" customWidth="1"/>
    <col min="10" max="10" width="14.7109375" style="2" customWidth="1"/>
    <col min="11" max="11" width="14.5703125" style="2" customWidth="1"/>
    <col min="12" max="12" width="14.28515625" style="2" customWidth="1"/>
    <col min="13" max="13" width="13.5703125" style="2" customWidth="1"/>
    <col min="14" max="14" width="16.85546875" style="2" customWidth="1"/>
    <col min="15" max="15" width="1" style="2" customWidth="1"/>
    <col min="16" max="16" width="16.85546875" style="2" customWidth="1"/>
    <col min="17" max="17" width="4.7109375" style="2" customWidth="1"/>
    <col min="18" max="16384" width="11.42578125" style="2"/>
  </cols>
  <sheetData>
    <row r="1" spans="2:16" s="3" customFormat="1" x14ac:dyDescent="0.2">
      <c r="B1" s="33" t="s">
        <v>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2:16" s="3" customFormat="1" x14ac:dyDescent="0.2">
      <c r="B2" s="33" t="s">
        <v>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2:16" s="3" customFormat="1" x14ac:dyDescent="0.2">
      <c r="C3" s="29"/>
      <c r="D3" s="29"/>
      <c r="E3" s="29"/>
      <c r="F3" s="29"/>
      <c r="G3" s="29"/>
      <c r="H3" s="30"/>
      <c r="I3" s="29"/>
      <c r="J3" s="29"/>
      <c r="K3" s="29"/>
      <c r="L3" s="29"/>
      <c r="M3" s="29"/>
      <c r="N3" s="29"/>
      <c r="O3" s="30"/>
      <c r="P3" s="29"/>
    </row>
    <row r="4" spans="2:16" s="3" customFormat="1" ht="51" x14ac:dyDescent="0.2">
      <c r="B4" s="7" t="s">
        <v>1</v>
      </c>
      <c r="C4" s="8" t="s">
        <v>8</v>
      </c>
      <c r="D4" s="8" t="s">
        <v>2</v>
      </c>
      <c r="E4" s="8" t="s">
        <v>9</v>
      </c>
      <c r="F4" s="8" t="s">
        <v>3</v>
      </c>
      <c r="G4" s="9" t="s">
        <v>19</v>
      </c>
      <c r="H4" s="4"/>
      <c r="I4" s="7" t="s">
        <v>10</v>
      </c>
      <c r="J4" s="8" t="s">
        <v>26</v>
      </c>
      <c r="K4" s="8" t="s">
        <v>29</v>
      </c>
      <c r="L4" s="8" t="s">
        <v>11</v>
      </c>
      <c r="M4" s="8" t="s">
        <v>4</v>
      </c>
      <c r="N4" s="9" t="s">
        <v>18</v>
      </c>
      <c r="P4" s="18" t="s">
        <v>34</v>
      </c>
    </row>
    <row r="5" spans="2:16" ht="15" customHeight="1" x14ac:dyDescent="0.2">
      <c r="B5" s="10">
        <v>201705</v>
      </c>
      <c r="C5" s="11">
        <v>359808836</v>
      </c>
      <c r="D5" s="11">
        <v>16195</v>
      </c>
      <c r="E5" s="11">
        <v>0</v>
      </c>
      <c r="F5" s="11">
        <v>0</v>
      </c>
      <c r="G5" s="12">
        <v>359825031</v>
      </c>
      <c r="I5" s="16">
        <v>0</v>
      </c>
      <c r="J5" s="11">
        <v>0</v>
      </c>
      <c r="K5" s="11">
        <v>0</v>
      </c>
      <c r="L5" s="11">
        <v>0</v>
      </c>
      <c r="M5" s="11">
        <v>0</v>
      </c>
      <c r="N5" s="12">
        <v>0</v>
      </c>
      <c r="P5" s="19">
        <v>359825031</v>
      </c>
    </row>
    <row r="6" spans="2:16" ht="15" customHeight="1" x14ac:dyDescent="0.2">
      <c r="B6" s="10">
        <v>201706</v>
      </c>
      <c r="C6" s="11">
        <v>386279499</v>
      </c>
      <c r="D6" s="11">
        <v>659974</v>
      </c>
      <c r="E6" s="11">
        <v>0</v>
      </c>
      <c r="F6" s="11">
        <v>0</v>
      </c>
      <c r="G6" s="12">
        <v>386939473</v>
      </c>
      <c r="I6" s="16">
        <v>0</v>
      </c>
      <c r="J6" s="11">
        <v>0</v>
      </c>
      <c r="K6" s="11">
        <v>0</v>
      </c>
      <c r="L6" s="11">
        <v>0</v>
      </c>
      <c r="M6" s="11">
        <v>0</v>
      </c>
      <c r="N6" s="12">
        <v>0</v>
      </c>
      <c r="P6" s="19">
        <v>386939473</v>
      </c>
    </row>
    <row r="7" spans="2:16" ht="15" customHeight="1" x14ac:dyDescent="0.2">
      <c r="B7" s="10">
        <v>201707</v>
      </c>
      <c r="C7" s="11">
        <v>397466154</v>
      </c>
      <c r="D7" s="11">
        <v>1924920</v>
      </c>
      <c r="E7" s="11">
        <v>0</v>
      </c>
      <c r="F7" s="11">
        <v>0</v>
      </c>
      <c r="G7" s="12">
        <v>399391074</v>
      </c>
      <c r="I7" s="16">
        <v>0</v>
      </c>
      <c r="J7" s="11">
        <v>4530</v>
      </c>
      <c r="K7" s="11">
        <v>0</v>
      </c>
      <c r="L7" s="11">
        <v>0</v>
      </c>
      <c r="M7" s="11">
        <v>0</v>
      </c>
      <c r="N7" s="12">
        <v>4530</v>
      </c>
      <c r="P7" s="19">
        <v>399386544</v>
      </c>
    </row>
    <row r="8" spans="2:16" ht="15" customHeight="1" x14ac:dyDescent="0.2">
      <c r="B8" s="10">
        <v>201708</v>
      </c>
      <c r="C8" s="11">
        <v>407700492</v>
      </c>
      <c r="D8" s="11">
        <v>3266473</v>
      </c>
      <c r="E8" s="11">
        <v>0</v>
      </c>
      <c r="F8" s="11">
        <v>0</v>
      </c>
      <c r="G8" s="12">
        <v>410966965</v>
      </c>
      <c r="I8" s="16">
        <v>0</v>
      </c>
      <c r="J8" s="11">
        <v>0</v>
      </c>
      <c r="K8" s="11">
        <v>0</v>
      </c>
      <c r="L8" s="11">
        <v>0</v>
      </c>
      <c r="M8" s="11">
        <v>0</v>
      </c>
      <c r="N8" s="12">
        <v>0</v>
      </c>
      <c r="P8" s="19">
        <v>410966965</v>
      </c>
    </row>
    <row r="9" spans="2:16" ht="15" customHeight="1" x14ac:dyDescent="0.2">
      <c r="B9" s="10">
        <v>201709</v>
      </c>
      <c r="C9" s="11">
        <v>396716342</v>
      </c>
      <c r="D9" s="11">
        <v>3134021</v>
      </c>
      <c r="E9" s="11">
        <v>0</v>
      </c>
      <c r="F9" s="11">
        <v>0</v>
      </c>
      <c r="G9" s="12">
        <v>399850363</v>
      </c>
      <c r="I9" s="16">
        <v>0</v>
      </c>
      <c r="J9" s="11">
        <v>1066</v>
      </c>
      <c r="K9" s="11">
        <v>0</v>
      </c>
      <c r="L9" s="11">
        <v>0</v>
      </c>
      <c r="M9" s="11">
        <v>0</v>
      </c>
      <c r="N9" s="12">
        <v>1066</v>
      </c>
      <c r="P9" s="19">
        <v>399849297</v>
      </c>
    </row>
    <row r="10" spans="2:16" ht="15" customHeight="1" x14ac:dyDescent="0.2">
      <c r="B10" s="10">
        <v>201710</v>
      </c>
      <c r="C10" s="11">
        <v>424170103</v>
      </c>
      <c r="D10" s="11">
        <v>3650005</v>
      </c>
      <c r="E10" s="11">
        <v>0</v>
      </c>
      <c r="F10" s="11">
        <v>0</v>
      </c>
      <c r="G10" s="12">
        <v>427820108</v>
      </c>
      <c r="I10" s="16">
        <v>0</v>
      </c>
      <c r="J10" s="11">
        <v>64082</v>
      </c>
      <c r="K10" s="11">
        <v>0</v>
      </c>
      <c r="L10" s="11">
        <v>0</v>
      </c>
      <c r="M10" s="11">
        <v>0</v>
      </c>
      <c r="N10" s="12">
        <v>64082</v>
      </c>
      <c r="P10" s="19">
        <v>427756026</v>
      </c>
    </row>
    <row r="11" spans="2:16" ht="15" customHeight="1" x14ac:dyDescent="0.2">
      <c r="B11" s="10">
        <v>201711</v>
      </c>
      <c r="C11" s="11">
        <v>403183618</v>
      </c>
      <c r="D11" s="11">
        <v>5160239</v>
      </c>
      <c r="E11" s="11">
        <v>0</v>
      </c>
      <c r="F11" s="11">
        <v>0</v>
      </c>
      <c r="G11" s="12">
        <v>408343857</v>
      </c>
      <c r="I11" s="16">
        <v>0</v>
      </c>
      <c r="J11" s="11">
        <v>155862</v>
      </c>
      <c r="K11" s="11">
        <v>0</v>
      </c>
      <c r="L11" s="11">
        <v>0</v>
      </c>
      <c r="M11" s="11">
        <v>0</v>
      </c>
      <c r="N11" s="12">
        <v>155862</v>
      </c>
      <c r="P11" s="19">
        <v>408187995</v>
      </c>
    </row>
    <row r="12" spans="2:16" ht="15" customHeight="1" x14ac:dyDescent="0.2">
      <c r="B12" s="10">
        <v>201712</v>
      </c>
      <c r="C12" s="11">
        <v>413592509</v>
      </c>
      <c r="D12" s="11">
        <v>47684263</v>
      </c>
      <c r="E12" s="11">
        <v>0</v>
      </c>
      <c r="F12" s="11">
        <v>0</v>
      </c>
      <c r="G12" s="12">
        <v>461276772</v>
      </c>
      <c r="I12" s="16">
        <v>0</v>
      </c>
      <c r="J12" s="11">
        <v>1407</v>
      </c>
      <c r="K12" s="11">
        <v>0</v>
      </c>
      <c r="L12" s="11">
        <v>0</v>
      </c>
      <c r="M12" s="11">
        <v>0</v>
      </c>
      <c r="N12" s="12">
        <v>1407</v>
      </c>
      <c r="P12" s="19">
        <v>461275365</v>
      </c>
    </row>
    <row r="13" spans="2:16" ht="15" customHeight="1" x14ac:dyDescent="0.2">
      <c r="B13" s="10">
        <v>201801</v>
      </c>
      <c r="C13" s="11">
        <v>489245479</v>
      </c>
      <c r="D13" s="11">
        <v>9429965</v>
      </c>
      <c r="E13" s="11">
        <v>0</v>
      </c>
      <c r="F13" s="11">
        <v>0</v>
      </c>
      <c r="G13" s="12">
        <v>498675444</v>
      </c>
      <c r="I13" s="16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  <c r="P13" s="19">
        <v>498675444</v>
      </c>
    </row>
    <row r="14" spans="2:16" ht="15" customHeight="1" x14ac:dyDescent="0.2">
      <c r="B14" s="10">
        <v>201802</v>
      </c>
      <c r="C14" s="11">
        <v>617380642</v>
      </c>
      <c r="D14" s="11">
        <v>11142019</v>
      </c>
      <c r="E14" s="11">
        <v>0</v>
      </c>
      <c r="F14" s="11">
        <v>0</v>
      </c>
      <c r="G14" s="12">
        <v>628522661</v>
      </c>
      <c r="I14" s="16">
        <v>1360965</v>
      </c>
      <c r="J14" s="11">
        <v>94976</v>
      </c>
      <c r="K14" s="11">
        <v>0</v>
      </c>
      <c r="L14" s="11">
        <v>3715222</v>
      </c>
      <c r="M14" s="11">
        <v>0</v>
      </c>
      <c r="N14" s="12">
        <v>5171163</v>
      </c>
      <c r="P14" s="19">
        <v>623351498</v>
      </c>
    </row>
    <row r="15" spans="2:16" ht="15" customHeight="1" x14ac:dyDescent="0.2">
      <c r="B15" s="10">
        <v>201803</v>
      </c>
      <c r="C15" s="11">
        <v>861991989</v>
      </c>
      <c r="D15" s="11">
        <v>16818173</v>
      </c>
      <c r="E15" s="11">
        <v>0</v>
      </c>
      <c r="F15" s="11">
        <v>0</v>
      </c>
      <c r="G15" s="12">
        <v>878810162</v>
      </c>
      <c r="I15" s="16">
        <v>50532933</v>
      </c>
      <c r="J15" s="11">
        <v>22466</v>
      </c>
      <c r="K15" s="11">
        <v>0</v>
      </c>
      <c r="L15" s="11">
        <v>4840779</v>
      </c>
      <c r="M15" s="11">
        <v>0</v>
      </c>
      <c r="N15" s="12">
        <v>55396178</v>
      </c>
      <c r="P15" s="19">
        <v>823413984</v>
      </c>
    </row>
    <row r="16" spans="2:16" ht="15" customHeight="1" x14ac:dyDescent="0.2">
      <c r="B16" s="10">
        <v>201804</v>
      </c>
      <c r="C16" s="11">
        <v>661054689</v>
      </c>
      <c r="D16" s="11">
        <v>8555938</v>
      </c>
      <c r="E16" s="11">
        <v>0</v>
      </c>
      <c r="F16" s="11">
        <v>0</v>
      </c>
      <c r="G16" s="12">
        <v>669610627</v>
      </c>
      <c r="I16" s="16">
        <v>61444061</v>
      </c>
      <c r="J16" s="11">
        <v>1037463</v>
      </c>
      <c r="K16" s="11">
        <v>0</v>
      </c>
      <c r="L16" s="11">
        <v>4975580</v>
      </c>
      <c r="M16" s="11">
        <v>0</v>
      </c>
      <c r="N16" s="12">
        <v>67457104</v>
      </c>
      <c r="P16" s="19">
        <v>602153523</v>
      </c>
    </row>
    <row r="17" spans="2:16" ht="15" customHeight="1" x14ac:dyDescent="0.2">
      <c r="B17" s="10">
        <v>201805</v>
      </c>
      <c r="C17" s="11">
        <v>654218237</v>
      </c>
      <c r="D17" s="11">
        <v>15538866</v>
      </c>
      <c r="E17" s="11">
        <v>0</v>
      </c>
      <c r="F17" s="11">
        <v>0</v>
      </c>
      <c r="G17" s="12">
        <v>669757103</v>
      </c>
      <c r="I17" s="16">
        <v>138906701</v>
      </c>
      <c r="J17" s="11">
        <v>99141</v>
      </c>
      <c r="K17" s="11">
        <v>0</v>
      </c>
      <c r="L17" s="11">
        <v>5088380</v>
      </c>
      <c r="M17" s="11">
        <v>0</v>
      </c>
      <c r="N17" s="12">
        <v>144094222</v>
      </c>
      <c r="P17" s="19">
        <v>525662881</v>
      </c>
    </row>
    <row r="18" spans="2:16" ht="15" customHeight="1" x14ac:dyDescent="0.2">
      <c r="B18" s="10">
        <v>201806</v>
      </c>
      <c r="C18" s="11">
        <v>649690856</v>
      </c>
      <c r="D18" s="11">
        <v>15375666</v>
      </c>
      <c r="E18" s="11">
        <v>0</v>
      </c>
      <c r="F18" s="11">
        <v>0</v>
      </c>
      <c r="G18" s="12">
        <v>665066522</v>
      </c>
      <c r="I18" s="16">
        <v>181728403</v>
      </c>
      <c r="J18" s="11">
        <v>0</v>
      </c>
      <c r="K18" s="11">
        <v>0</v>
      </c>
      <c r="L18" s="11">
        <v>4989953</v>
      </c>
      <c r="M18" s="11">
        <v>0</v>
      </c>
      <c r="N18" s="12">
        <v>186718356</v>
      </c>
      <c r="P18" s="19">
        <v>478348166</v>
      </c>
    </row>
    <row r="19" spans="2:16" ht="15" customHeight="1" x14ac:dyDescent="0.2">
      <c r="B19" s="10">
        <v>201807</v>
      </c>
      <c r="C19" s="11">
        <v>656132401</v>
      </c>
      <c r="D19" s="11">
        <v>19583029</v>
      </c>
      <c r="E19" s="11">
        <v>0</v>
      </c>
      <c r="F19" s="11">
        <v>0</v>
      </c>
      <c r="G19" s="12">
        <v>675715430</v>
      </c>
      <c r="I19" s="16">
        <v>154113829</v>
      </c>
      <c r="J19" s="11">
        <v>2627</v>
      </c>
      <c r="K19" s="11">
        <v>0</v>
      </c>
      <c r="L19" s="11">
        <v>4869710</v>
      </c>
      <c r="M19" s="11">
        <v>0</v>
      </c>
      <c r="N19" s="12">
        <v>158986166</v>
      </c>
      <c r="P19" s="19">
        <v>516729264</v>
      </c>
    </row>
    <row r="20" spans="2:16" ht="15" customHeight="1" x14ac:dyDescent="0.2">
      <c r="B20" s="10">
        <v>201808</v>
      </c>
      <c r="C20" s="11">
        <v>654752685</v>
      </c>
      <c r="D20" s="11">
        <v>18247652</v>
      </c>
      <c r="E20" s="11">
        <v>0</v>
      </c>
      <c r="F20" s="11">
        <v>0</v>
      </c>
      <c r="G20" s="12">
        <v>673000337</v>
      </c>
      <c r="I20" s="16">
        <v>10749978</v>
      </c>
      <c r="J20" s="11">
        <v>531516</v>
      </c>
      <c r="K20" s="11">
        <v>0</v>
      </c>
      <c r="L20" s="11">
        <v>5015249</v>
      </c>
      <c r="M20" s="11">
        <v>0</v>
      </c>
      <c r="N20" s="12">
        <v>16296743</v>
      </c>
      <c r="P20" s="19">
        <v>656703594</v>
      </c>
    </row>
    <row r="21" spans="2:16" ht="15" customHeight="1" x14ac:dyDescent="0.2">
      <c r="B21" s="10">
        <v>201809</v>
      </c>
      <c r="C21" s="11">
        <v>652010867</v>
      </c>
      <c r="D21" s="11">
        <v>13099604</v>
      </c>
      <c r="E21" s="11">
        <v>0</v>
      </c>
      <c r="F21" s="11">
        <v>0</v>
      </c>
      <c r="G21" s="12">
        <v>665110471</v>
      </c>
      <c r="I21" s="16">
        <v>90157294</v>
      </c>
      <c r="J21" s="11">
        <v>888745</v>
      </c>
      <c r="K21" s="11">
        <v>0</v>
      </c>
      <c r="L21" s="11">
        <v>4991842</v>
      </c>
      <c r="M21" s="11">
        <v>0</v>
      </c>
      <c r="N21" s="12">
        <v>96037881</v>
      </c>
      <c r="P21" s="19">
        <v>569072590</v>
      </c>
    </row>
    <row r="22" spans="2:16" ht="15" customHeight="1" x14ac:dyDescent="0.2">
      <c r="B22" s="10">
        <v>201810</v>
      </c>
      <c r="C22" s="11">
        <v>704185721</v>
      </c>
      <c r="D22" s="11">
        <v>11089305</v>
      </c>
      <c r="E22" s="11">
        <v>0</v>
      </c>
      <c r="F22" s="11">
        <v>0</v>
      </c>
      <c r="G22" s="12">
        <v>715275026</v>
      </c>
      <c r="I22" s="16">
        <v>10987020</v>
      </c>
      <c r="J22" s="11">
        <v>13812783</v>
      </c>
      <c r="K22" s="11">
        <v>0</v>
      </c>
      <c r="L22" s="11">
        <v>4831395</v>
      </c>
      <c r="M22" s="11">
        <v>0</v>
      </c>
      <c r="N22" s="12">
        <v>29631198</v>
      </c>
      <c r="P22" s="19">
        <v>685643828</v>
      </c>
    </row>
    <row r="23" spans="2:16" ht="15" customHeight="1" x14ac:dyDescent="0.2">
      <c r="B23" s="10">
        <v>201811</v>
      </c>
      <c r="C23" s="11">
        <v>668969768</v>
      </c>
      <c r="D23" s="11">
        <v>27719522</v>
      </c>
      <c r="E23" s="11">
        <v>0</v>
      </c>
      <c r="F23" s="11">
        <v>0</v>
      </c>
      <c r="G23" s="12">
        <v>696689290</v>
      </c>
      <c r="I23" s="16">
        <v>117625988</v>
      </c>
      <c r="J23" s="11">
        <v>563550</v>
      </c>
      <c r="K23" s="11">
        <v>0</v>
      </c>
      <c r="L23" s="11">
        <v>5411611</v>
      </c>
      <c r="M23" s="11">
        <v>0</v>
      </c>
      <c r="N23" s="12">
        <v>123601149</v>
      </c>
      <c r="P23" s="19">
        <v>573088141</v>
      </c>
    </row>
    <row r="24" spans="2:16" ht="15" customHeight="1" x14ac:dyDescent="0.2">
      <c r="B24" s="10">
        <v>201812</v>
      </c>
      <c r="C24" s="11">
        <v>687001029</v>
      </c>
      <c r="D24" s="11">
        <v>-11126994</v>
      </c>
      <c r="E24" s="11">
        <v>0</v>
      </c>
      <c r="F24" s="11">
        <v>0</v>
      </c>
      <c r="G24" s="12">
        <v>675874035</v>
      </c>
      <c r="I24" s="16">
        <v>104885913</v>
      </c>
      <c r="J24" s="11">
        <v>102554</v>
      </c>
      <c r="K24" s="11">
        <v>0</v>
      </c>
      <c r="L24" s="11">
        <v>5059486</v>
      </c>
      <c r="M24" s="11">
        <v>0</v>
      </c>
      <c r="N24" s="12">
        <v>110047953</v>
      </c>
      <c r="P24" s="19">
        <v>565826082</v>
      </c>
    </row>
    <row r="25" spans="2:16" ht="15" customHeight="1" x14ac:dyDescent="0.2">
      <c r="B25" s="10">
        <v>201901</v>
      </c>
      <c r="C25" s="11">
        <v>767018516</v>
      </c>
      <c r="D25" s="11">
        <v>37699663</v>
      </c>
      <c r="E25" s="11">
        <v>0</v>
      </c>
      <c r="F25" s="11">
        <v>0</v>
      </c>
      <c r="G25" s="12">
        <v>804718179</v>
      </c>
      <c r="I25" s="16">
        <v>108847403</v>
      </c>
      <c r="J25" s="11">
        <v>668420</v>
      </c>
      <c r="K25" s="11">
        <v>0</v>
      </c>
      <c r="L25" s="11">
        <v>5121847</v>
      </c>
      <c r="M25" s="11">
        <v>0</v>
      </c>
      <c r="N25" s="12">
        <v>114637670</v>
      </c>
      <c r="P25" s="19">
        <v>690080509</v>
      </c>
    </row>
    <row r="26" spans="2:16" ht="15" customHeight="1" x14ac:dyDescent="0.2">
      <c r="B26" s="10">
        <v>201902</v>
      </c>
      <c r="C26" s="11">
        <v>908251102</v>
      </c>
      <c r="D26" s="11">
        <v>23783364</v>
      </c>
      <c r="E26" s="11">
        <v>0</v>
      </c>
      <c r="F26" s="11">
        <v>0</v>
      </c>
      <c r="G26" s="12">
        <v>932034466</v>
      </c>
      <c r="I26" s="16">
        <v>5180720</v>
      </c>
      <c r="J26" s="11">
        <v>378446</v>
      </c>
      <c r="K26" s="11">
        <v>0</v>
      </c>
      <c r="L26" s="11">
        <v>5942757</v>
      </c>
      <c r="M26" s="11">
        <v>0</v>
      </c>
      <c r="N26" s="12">
        <v>11501923</v>
      </c>
      <c r="P26" s="19">
        <v>920532543</v>
      </c>
    </row>
    <row r="27" spans="2:16" ht="15" customHeight="1" x14ac:dyDescent="0.2">
      <c r="B27" s="10">
        <v>201903</v>
      </c>
      <c r="C27" s="11">
        <v>911000509</v>
      </c>
      <c r="D27" s="11">
        <v>60459652</v>
      </c>
      <c r="E27" s="11">
        <v>0</v>
      </c>
      <c r="F27" s="11">
        <v>0</v>
      </c>
      <c r="G27" s="12">
        <v>971460161</v>
      </c>
      <c r="I27" s="16">
        <v>130380561</v>
      </c>
      <c r="J27" s="11">
        <v>5091</v>
      </c>
      <c r="K27" s="11">
        <v>0</v>
      </c>
      <c r="L27" s="11">
        <v>569983849</v>
      </c>
      <c r="M27" s="11">
        <v>0</v>
      </c>
      <c r="N27" s="12">
        <v>700369501</v>
      </c>
      <c r="P27" s="19">
        <v>271090660</v>
      </c>
    </row>
    <row r="28" spans="2:16" ht="15" customHeight="1" x14ac:dyDescent="0.2">
      <c r="B28" s="10">
        <v>201904</v>
      </c>
      <c r="C28" s="11">
        <v>960838316</v>
      </c>
      <c r="D28" s="11">
        <v>54491498</v>
      </c>
      <c r="E28" s="11">
        <v>0</v>
      </c>
      <c r="F28" s="11">
        <v>0</v>
      </c>
      <c r="G28" s="12">
        <v>1015329814</v>
      </c>
      <c r="I28" s="16">
        <v>141413246</v>
      </c>
      <c r="J28" s="11">
        <v>319385</v>
      </c>
      <c r="K28" s="11">
        <v>0</v>
      </c>
      <c r="L28" s="11">
        <v>7117569</v>
      </c>
      <c r="M28" s="11">
        <v>0</v>
      </c>
      <c r="N28" s="12">
        <v>148850200</v>
      </c>
      <c r="P28" s="19">
        <v>866479614</v>
      </c>
    </row>
    <row r="29" spans="2:16" ht="15" customHeight="1" x14ac:dyDescent="0.2">
      <c r="B29" s="10">
        <v>201905</v>
      </c>
      <c r="C29" s="11">
        <v>982145196</v>
      </c>
      <c r="D29" s="11">
        <v>86384517</v>
      </c>
      <c r="E29" s="11">
        <v>0</v>
      </c>
      <c r="F29" s="11">
        <v>0</v>
      </c>
      <c r="G29" s="12">
        <v>1068529713</v>
      </c>
      <c r="I29" s="16">
        <v>117295975</v>
      </c>
      <c r="J29" s="11">
        <v>0</v>
      </c>
      <c r="K29" s="11">
        <v>0</v>
      </c>
      <c r="L29" s="11">
        <v>237248602</v>
      </c>
      <c r="M29" s="11">
        <v>0</v>
      </c>
      <c r="N29" s="12">
        <v>354544577</v>
      </c>
      <c r="P29" s="19">
        <v>713985136</v>
      </c>
    </row>
    <row r="30" spans="2:16" ht="15" customHeight="1" x14ac:dyDescent="0.2">
      <c r="B30" s="10">
        <v>201906</v>
      </c>
      <c r="C30" s="11">
        <v>916304618</v>
      </c>
      <c r="D30" s="11">
        <v>81614415</v>
      </c>
      <c r="E30" s="11">
        <v>0</v>
      </c>
      <c r="F30" s="11">
        <v>0</v>
      </c>
      <c r="G30" s="12">
        <v>997919033</v>
      </c>
      <c r="I30" s="16">
        <v>100994846</v>
      </c>
      <c r="J30" s="11">
        <v>465964</v>
      </c>
      <c r="K30" s="11">
        <v>0</v>
      </c>
      <c r="L30" s="11">
        <v>104989812</v>
      </c>
      <c r="M30" s="11">
        <v>0</v>
      </c>
      <c r="N30" s="12">
        <v>206450622</v>
      </c>
      <c r="P30" s="19">
        <v>791468411</v>
      </c>
    </row>
    <row r="31" spans="2:16" ht="15" customHeight="1" x14ac:dyDescent="0.2">
      <c r="B31" s="10">
        <v>201907</v>
      </c>
      <c r="C31" s="11">
        <v>1002265654</v>
      </c>
      <c r="D31" s="11">
        <v>113498987</v>
      </c>
      <c r="E31" s="11">
        <v>0</v>
      </c>
      <c r="F31" s="11">
        <v>0</v>
      </c>
      <c r="G31" s="12">
        <v>1115764641</v>
      </c>
      <c r="I31" s="16">
        <v>98651560</v>
      </c>
      <c r="J31" s="11">
        <v>1461</v>
      </c>
      <c r="K31" s="11">
        <v>0</v>
      </c>
      <c r="L31" s="11">
        <v>78095978</v>
      </c>
      <c r="M31" s="11">
        <v>0</v>
      </c>
      <c r="N31" s="12">
        <v>176748999</v>
      </c>
      <c r="P31" s="19">
        <v>939015642</v>
      </c>
    </row>
    <row r="32" spans="2:16" ht="15" customHeight="1" x14ac:dyDescent="0.2">
      <c r="B32" s="10">
        <v>201908</v>
      </c>
      <c r="C32" s="11">
        <v>1000021582</v>
      </c>
      <c r="D32" s="11">
        <v>92445037</v>
      </c>
      <c r="E32" s="11">
        <v>0</v>
      </c>
      <c r="F32" s="11">
        <v>0</v>
      </c>
      <c r="G32" s="12">
        <v>1092466619</v>
      </c>
      <c r="I32" s="16">
        <v>158694682</v>
      </c>
      <c r="J32" s="11">
        <v>0</v>
      </c>
      <c r="K32" s="11">
        <v>0</v>
      </c>
      <c r="L32" s="11">
        <v>81948280</v>
      </c>
      <c r="M32" s="11">
        <v>0</v>
      </c>
      <c r="N32" s="12">
        <v>240642962</v>
      </c>
      <c r="P32" s="19">
        <v>851823657</v>
      </c>
    </row>
    <row r="33" spans="2:16" ht="15" customHeight="1" x14ac:dyDescent="0.2">
      <c r="B33" s="10">
        <v>201909</v>
      </c>
      <c r="C33" s="11">
        <v>991361909</v>
      </c>
      <c r="D33" s="11">
        <v>38022117</v>
      </c>
      <c r="E33" s="11">
        <v>0</v>
      </c>
      <c r="F33" s="11">
        <v>0</v>
      </c>
      <c r="G33" s="12">
        <v>1029384026</v>
      </c>
      <c r="I33" s="16">
        <v>70000000</v>
      </c>
      <c r="J33" s="11">
        <v>917555</v>
      </c>
      <c r="K33" s="11">
        <v>0</v>
      </c>
      <c r="L33" s="11">
        <v>80227863</v>
      </c>
      <c r="M33" s="11">
        <v>0</v>
      </c>
      <c r="N33" s="12">
        <v>151145418</v>
      </c>
      <c r="P33" s="19">
        <v>878238608</v>
      </c>
    </row>
    <row r="34" spans="2:16" ht="15" customHeight="1" x14ac:dyDescent="0.2">
      <c r="B34" s="10">
        <v>201910</v>
      </c>
      <c r="C34" s="11">
        <v>1119223617</v>
      </c>
      <c r="D34" s="11">
        <v>16807137</v>
      </c>
      <c r="E34" s="11">
        <v>0</v>
      </c>
      <c r="F34" s="11">
        <v>0</v>
      </c>
      <c r="G34" s="12">
        <v>1136030754</v>
      </c>
      <c r="I34" s="16">
        <f>86108669+34094808</f>
        <v>120203477</v>
      </c>
      <c r="J34" s="11">
        <v>68622678</v>
      </c>
      <c r="K34" s="11">
        <v>0</v>
      </c>
      <c r="L34" s="11">
        <v>49885481</v>
      </c>
      <c r="M34" s="11">
        <v>0</v>
      </c>
      <c r="N34" s="12">
        <v>238711636</v>
      </c>
      <c r="P34" s="19">
        <v>897319118</v>
      </c>
    </row>
    <row r="35" spans="2:16" ht="15" customHeight="1" x14ac:dyDescent="0.2">
      <c r="B35" s="10">
        <v>201911</v>
      </c>
      <c r="C35" s="11">
        <v>962329174</v>
      </c>
      <c r="D35" s="11">
        <v>20065989</v>
      </c>
      <c r="E35" s="11">
        <v>0</v>
      </c>
      <c r="F35" s="11">
        <v>0</v>
      </c>
      <c r="G35" s="12">
        <v>982395163</v>
      </c>
      <c r="I35" s="16">
        <v>65066283</v>
      </c>
      <c r="J35" s="11">
        <v>42479351</v>
      </c>
      <c r="K35" s="11">
        <v>0</v>
      </c>
      <c r="L35" s="11">
        <v>81033767</v>
      </c>
      <c r="M35" s="11">
        <v>0</v>
      </c>
      <c r="N35" s="12">
        <v>188579401</v>
      </c>
      <c r="P35" s="19">
        <v>793815762</v>
      </c>
    </row>
    <row r="36" spans="2:16" ht="15" customHeight="1" x14ac:dyDescent="0.2">
      <c r="B36" s="10">
        <v>201912</v>
      </c>
      <c r="C36" s="11">
        <v>1064992737</v>
      </c>
      <c r="D36" s="11">
        <v>88858514</v>
      </c>
      <c r="E36" s="11">
        <v>0</v>
      </c>
      <c r="F36" s="11">
        <v>0</v>
      </c>
      <c r="G36" s="12">
        <v>1153851251</v>
      </c>
      <c r="I36" s="16">
        <v>169785245</v>
      </c>
      <c r="J36" s="11">
        <v>742237</v>
      </c>
      <c r="K36" s="11">
        <v>0</v>
      </c>
      <c r="L36" s="11">
        <v>85813376</v>
      </c>
      <c r="M36" s="11">
        <v>0</v>
      </c>
      <c r="N36" s="12">
        <v>256340858</v>
      </c>
      <c r="P36" s="19">
        <v>897510393</v>
      </c>
    </row>
    <row r="37" spans="2:16" ht="15" customHeight="1" x14ac:dyDescent="0.2">
      <c r="B37" s="10">
        <v>202001</v>
      </c>
      <c r="C37" s="11">
        <v>1134238630</v>
      </c>
      <c r="D37" s="11">
        <v>60190952</v>
      </c>
      <c r="E37" s="11">
        <v>0</v>
      </c>
      <c r="F37" s="11">
        <v>0</v>
      </c>
      <c r="G37" s="12">
        <v>1194429582</v>
      </c>
      <c r="I37" s="16">
        <v>85000000</v>
      </c>
      <c r="J37" s="11">
        <v>481854</v>
      </c>
      <c r="K37" s="11">
        <v>0</v>
      </c>
      <c r="L37" s="11">
        <v>82508684</v>
      </c>
      <c r="M37" s="11">
        <v>0</v>
      </c>
      <c r="N37" s="12">
        <v>167990538</v>
      </c>
      <c r="P37" s="19">
        <v>1026439044</v>
      </c>
    </row>
    <row r="38" spans="2:16" ht="15" customHeight="1" x14ac:dyDescent="0.2">
      <c r="B38" s="10">
        <v>202002</v>
      </c>
      <c r="C38" s="11">
        <v>1566408044</v>
      </c>
      <c r="D38" s="11">
        <v>15466096</v>
      </c>
      <c r="E38" s="11">
        <v>0</v>
      </c>
      <c r="F38" s="11">
        <v>0</v>
      </c>
      <c r="G38" s="12">
        <v>1581874140</v>
      </c>
      <c r="I38" s="16">
        <v>122000000</v>
      </c>
      <c r="J38" s="11">
        <v>47788081</v>
      </c>
      <c r="K38" s="11">
        <v>0</v>
      </c>
      <c r="L38" s="11">
        <v>90661435</v>
      </c>
      <c r="M38" s="11">
        <v>0</v>
      </c>
      <c r="N38" s="12">
        <v>260449516</v>
      </c>
      <c r="P38" s="19">
        <v>1321424624</v>
      </c>
    </row>
    <row r="39" spans="2:16" ht="15" customHeight="1" x14ac:dyDescent="0.2">
      <c r="B39" s="10">
        <v>202003</v>
      </c>
      <c r="C39" s="11">
        <v>1511663141</v>
      </c>
      <c r="D39" s="11">
        <v>68779226</v>
      </c>
      <c r="E39" s="11">
        <v>0</v>
      </c>
      <c r="F39" s="11">
        <v>0</v>
      </c>
      <c r="G39" s="12">
        <v>1580442367</v>
      </c>
      <c r="I39" s="16">
        <v>114000000</v>
      </c>
      <c r="J39" s="11">
        <v>92503131</v>
      </c>
      <c r="K39" s="11">
        <v>0</v>
      </c>
      <c r="L39" s="11">
        <v>68185601</v>
      </c>
      <c r="M39" s="11">
        <v>0</v>
      </c>
      <c r="N39" s="12">
        <v>274688732</v>
      </c>
      <c r="P39" s="19">
        <v>1305753635</v>
      </c>
    </row>
    <row r="40" spans="2:16" ht="15" customHeight="1" x14ac:dyDescent="0.2">
      <c r="B40" s="10">
        <v>202004</v>
      </c>
      <c r="C40" s="11">
        <v>1544782857</v>
      </c>
      <c r="D40" s="11">
        <v>141424154</v>
      </c>
      <c r="E40" s="11">
        <v>0</v>
      </c>
      <c r="F40" s="11">
        <v>0</v>
      </c>
      <c r="G40" s="12">
        <v>1686207011</v>
      </c>
      <c r="I40" s="16">
        <v>126000000</v>
      </c>
      <c r="J40" s="11">
        <v>10223844</v>
      </c>
      <c r="K40" s="11">
        <v>0</v>
      </c>
      <c r="L40" s="11">
        <v>120428586</v>
      </c>
      <c r="M40" s="11">
        <v>0</v>
      </c>
      <c r="N40" s="12">
        <v>256652430</v>
      </c>
      <c r="P40" s="19">
        <v>1429554581</v>
      </c>
    </row>
    <row r="41" spans="2:16" ht="15" customHeight="1" x14ac:dyDescent="0.2">
      <c r="B41" s="10">
        <v>202005</v>
      </c>
      <c r="C41" s="11">
        <v>1551615938</v>
      </c>
      <c r="D41" s="11">
        <v>147990267</v>
      </c>
      <c r="E41" s="11">
        <v>0</v>
      </c>
      <c r="F41" s="11">
        <v>0</v>
      </c>
      <c r="G41" s="12">
        <v>1699606205</v>
      </c>
      <c r="I41" s="16">
        <v>122000000</v>
      </c>
      <c r="J41" s="11">
        <v>2192480</v>
      </c>
      <c r="K41" s="11">
        <v>0</v>
      </c>
      <c r="L41" s="11">
        <v>133328969</v>
      </c>
      <c r="M41" s="11">
        <v>0</v>
      </c>
      <c r="N41" s="12">
        <v>257521449</v>
      </c>
      <c r="P41" s="19">
        <v>1442084756</v>
      </c>
    </row>
    <row r="42" spans="2:16" ht="15" customHeight="1" x14ac:dyDescent="0.2">
      <c r="B42" s="10">
        <v>202006</v>
      </c>
      <c r="C42" s="11">
        <v>1465021817</v>
      </c>
      <c r="D42" s="11">
        <v>16693744</v>
      </c>
      <c r="E42" s="11">
        <v>0</v>
      </c>
      <c r="F42" s="11">
        <v>0</v>
      </c>
      <c r="G42" s="12">
        <v>1481715561</v>
      </c>
      <c r="I42" s="16">
        <v>83000000</v>
      </c>
      <c r="J42" s="11">
        <v>50363983</v>
      </c>
      <c r="K42" s="11">
        <v>0</v>
      </c>
      <c r="L42" s="11">
        <v>119955515</v>
      </c>
      <c r="M42" s="11">
        <v>0</v>
      </c>
      <c r="N42" s="12">
        <v>253319498</v>
      </c>
      <c r="P42" s="19">
        <v>1228396063</v>
      </c>
    </row>
    <row r="43" spans="2:16" ht="15" customHeight="1" x14ac:dyDescent="0.2">
      <c r="B43" s="10">
        <v>202007</v>
      </c>
      <c r="C43" s="11">
        <v>1532135212</v>
      </c>
      <c r="D43" s="11">
        <v>7551513</v>
      </c>
      <c r="E43" s="11">
        <v>0</v>
      </c>
      <c r="F43" s="11">
        <v>0</v>
      </c>
      <c r="G43" s="12">
        <v>1539686725</v>
      </c>
      <c r="I43" s="16">
        <v>120000000</v>
      </c>
      <c r="J43" s="11">
        <v>19599878</v>
      </c>
      <c r="K43" s="11">
        <v>0</v>
      </c>
      <c r="L43" s="11">
        <v>120351194</v>
      </c>
      <c r="M43" s="11">
        <v>0</v>
      </c>
      <c r="N43" s="12">
        <v>259951072</v>
      </c>
      <c r="P43" s="19">
        <v>1279735653</v>
      </c>
    </row>
    <row r="44" spans="2:16" ht="15" customHeight="1" x14ac:dyDescent="0.2">
      <c r="B44" s="10">
        <v>202008</v>
      </c>
      <c r="C44" s="11">
        <v>1398959978</v>
      </c>
      <c r="D44" s="11">
        <v>104024673</v>
      </c>
      <c r="E44" s="11">
        <v>0</v>
      </c>
      <c r="F44" s="11">
        <v>0</v>
      </c>
      <c r="G44" s="12">
        <v>1502984651</v>
      </c>
      <c r="I44" s="16">
        <v>267000000</v>
      </c>
      <c r="J44" s="11">
        <v>3536801</v>
      </c>
      <c r="K44" s="11">
        <v>0</v>
      </c>
      <c r="L44" s="11">
        <v>113964300</v>
      </c>
      <c r="M44" s="11">
        <v>0</v>
      </c>
      <c r="N44" s="12">
        <v>384501101</v>
      </c>
      <c r="P44" s="19">
        <v>1118483550</v>
      </c>
    </row>
    <row r="45" spans="2:16" ht="15" customHeight="1" x14ac:dyDescent="0.2">
      <c r="B45" s="10">
        <v>202009</v>
      </c>
      <c r="C45" s="11">
        <v>1416562274</v>
      </c>
      <c r="D45" s="11">
        <v>13365667</v>
      </c>
      <c r="E45" s="11">
        <v>0</v>
      </c>
      <c r="F45" s="11">
        <v>0</v>
      </c>
      <c r="G45" s="12">
        <v>1429927941</v>
      </c>
      <c r="I45" s="16">
        <v>85000000</v>
      </c>
      <c r="J45" s="11">
        <v>49858416</v>
      </c>
      <c r="K45" s="11">
        <v>0</v>
      </c>
      <c r="L45" s="11">
        <v>111852275</v>
      </c>
      <c r="M45" s="11">
        <v>0</v>
      </c>
      <c r="N45" s="12">
        <v>246710691</v>
      </c>
      <c r="P45" s="19">
        <v>1183217250</v>
      </c>
    </row>
    <row r="46" spans="2:16" ht="15" customHeight="1" x14ac:dyDescent="0.2">
      <c r="B46" s="10">
        <v>202010</v>
      </c>
      <c r="C46" s="11">
        <v>1540299898</v>
      </c>
      <c r="D46" s="11">
        <v>93990086</v>
      </c>
      <c r="E46" s="11">
        <v>0</v>
      </c>
      <c r="F46" s="11">
        <v>0</v>
      </c>
      <c r="G46" s="12">
        <v>1634289984</v>
      </c>
      <c r="I46" s="16">
        <v>223000000</v>
      </c>
      <c r="J46" s="11">
        <v>4353149</v>
      </c>
      <c r="K46" s="11">
        <v>0</v>
      </c>
      <c r="L46" s="11">
        <v>117362969</v>
      </c>
      <c r="M46" s="11">
        <v>0</v>
      </c>
      <c r="N46" s="12">
        <v>344716118</v>
      </c>
      <c r="P46" s="19">
        <v>1289573866</v>
      </c>
    </row>
    <row r="47" spans="2:16" ht="15" customHeight="1" x14ac:dyDescent="0.2">
      <c r="B47" s="10">
        <v>202011</v>
      </c>
      <c r="C47" s="11">
        <v>1518455545</v>
      </c>
      <c r="D47" s="11">
        <v>122630043</v>
      </c>
      <c r="E47" s="11">
        <v>697310791</v>
      </c>
      <c r="F47" s="13">
        <v>0</v>
      </c>
      <c r="G47" s="12">
        <v>2338396379</v>
      </c>
      <c r="I47" s="16">
        <v>98000000</v>
      </c>
      <c r="J47" s="11">
        <v>11357470</v>
      </c>
      <c r="K47" s="11">
        <v>0</v>
      </c>
      <c r="L47" s="11">
        <v>123325012</v>
      </c>
      <c r="M47" s="11">
        <v>0</v>
      </c>
      <c r="N47" s="12">
        <v>232682482</v>
      </c>
      <c r="P47" s="19">
        <v>2105713897</v>
      </c>
    </row>
    <row r="48" spans="2:16" ht="15" customHeight="1" x14ac:dyDescent="0.2">
      <c r="B48" s="10">
        <v>202012</v>
      </c>
      <c r="C48" s="11">
        <v>1573710421</v>
      </c>
      <c r="D48" s="11">
        <v>26862090</v>
      </c>
      <c r="E48" s="11">
        <v>0</v>
      </c>
      <c r="F48" s="11">
        <v>0</v>
      </c>
      <c r="G48" s="12">
        <v>1600572511</v>
      </c>
      <c r="I48" s="16">
        <v>212000000</v>
      </c>
      <c r="J48" s="11">
        <v>34030004</v>
      </c>
      <c r="K48" s="11">
        <v>0</v>
      </c>
      <c r="L48" s="11">
        <v>120957792</v>
      </c>
      <c r="M48" s="11">
        <v>0</v>
      </c>
      <c r="N48" s="12">
        <v>366987796</v>
      </c>
      <c r="P48" s="19">
        <v>1233584715</v>
      </c>
    </row>
    <row r="49" spans="2:16" ht="15" customHeight="1" x14ac:dyDescent="0.2">
      <c r="B49" s="10">
        <v>202101</v>
      </c>
      <c r="C49" s="11">
        <v>1726112611</v>
      </c>
      <c r="D49" s="11">
        <v>139997959</v>
      </c>
      <c r="E49" s="11">
        <v>0</v>
      </c>
      <c r="F49" s="11">
        <v>0</v>
      </c>
      <c r="G49" s="12">
        <v>1866110570</v>
      </c>
      <c r="I49" s="16">
        <v>154000000</v>
      </c>
      <c r="J49" s="11">
        <v>8670497</v>
      </c>
      <c r="K49" s="11">
        <v>0</v>
      </c>
      <c r="L49" s="11">
        <v>126615680</v>
      </c>
      <c r="M49" s="11">
        <v>0</v>
      </c>
      <c r="N49" s="12">
        <v>289286177</v>
      </c>
      <c r="P49" s="19">
        <v>1576824393</v>
      </c>
    </row>
    <row r="50" spans="2:16" ht="15" customHeight="1" x14ac:dyDescent="0.2">
      <c r="B50" s="10">
        <v>202102</v>
      </c>
      <c r="C50" s="11">
        <v>1584378741</v>
      </c>
      <c r="D50" s="11">
        <v>78476088</v>
      </c>
      <c r="E50" s="11">
        <v>0</v>
      </c>
      <c r="F50" s="11">
        <v>0</v>
      </c>
      <c r="G50" s="12">
        <v>1662854829</v>
      </c>
      <c r="I50" s="16">
        <v>157000000</v>
      </c>
      <c r="J50" s="11">
        <v>44950722</v>
      </c>
      <c r="K50" s="11">
        <v>0</v>
      </c>
      <c r="L50" s="11">
        <v>138647318</v>
      </c>
      <c r="M50" s="11">
        <v>0</v>
      </c>
      <c r="N50" s="12">
        <v>340598040</v>
      </c>
      <c r="P50" s="19">
        <v>1322256789</v>
      </c>
    </row>
    <row r="51" spans="2:16" ht="15" customHeight="1" x14ac:dyDescent="0.2">
      <c r="B51" s="10">
        <v>202103</v>
      </c>
      <c r="C51" s="11">
        <v>1622503926</v>
      </c>
      <c r="D51" s="11">
        <v>31655462</v>
      </c>
      <c r="E51" s="11">
        <v>0</v>
      </c>
      <c r="F51" s="11">
        <v>0</v>
      </c>
      <c r="G51" s="12">
        <v>1654159388</v>
      </c>
      <c r="I51" s="16">
        <v>136000000</v>
      </c>
      <c r="J51" s="11">
        <v>123009332</v>
      </c>
      <c r="K51" s="11">
        <v>0</v>
      </c>
      <c r="L51" s="11">
        <v>126757909</v>
      </c>
      <c r="M51" s="11">
        <v>0</v>
      </c>
      <c r="N51" s="12">
        <v>385767241</v>
      </c>
      <c r="P51" s="19">
        <v>1268392147</v>
      </c>
    </row>
    <row r="52" spans="2:16" ht="15" customHeight="1" x14ac:dyDescent="0.2">
      <c r="B52" s="10">
        <v>202104</v>
      </c>
      <c r="C52" s="11">
        <v>1694226907</v>
      </c>
      <c r="D52" s="11">
        <v>37466843</v>
      </c>
      <c r="E52" s="11">
        <v>0</v>
      </c>
      <c r="F52" s="11">
        <v>0</v>
      </c>
      <c r="G52" s="12">
        <v>1731693750</v>
      </c>
      <c r="I52" s="16">
        <v>359000000</v>
      </c>
      <c r="J52" s="11">
        <v>246732186</v>
      </c>
      <c r="K52" s="11">
        <v>0</v>
      </c>
      <c r="L52" s="11">
        <v>129726790</v>
      </c>
      <c r="M52" s="11">
        <v>0</v>
      </c>
      <c r="N52" s="12">
        <v>735458976</v>
      </c>
      <c r="P52" s="19">
        <v>996234774</v>
      </c>
    </row>
    <row r="53" spans="2:16" ht="15" customHeight="1" x14ac:dyDescent="0.2">
      <c r="B53" s="10">
        <v>202105</v>
      </c>
      <c r="C53" s="11">
        <v>1653125887</v>
      </c>
      <c r="D53" s="11">
        <v>51884139</v>
      </c>
      <c r="E53" s="11">
        <v>0</v>
      </c>
      <c r="F53" s="11">
        <v>0</v>
      </c>
      <c r="G53" s="12">
        <v>1705010026</v>
      </c>
      <c r="I53" s="16">
        <v>62000000</v>
      </c>
      <c r="J53" s="11">
        <v>98043812</v>
      </c>
      <c r="K53" s="11">
        <v>0</v>
      </c>
      <c r="L53" s="11">
        <v>136603639</v>
      </c>
      <c r="M53" s="11">
        <v>0</v>
      </c>
      <c r="N53" s="12">
        <v>296647451</v>
      </c>
      <c r="P53" s="19">
        <v>1408362575</v>
      </c>
    </row>
    <row r="54" spans="2:16" ht="15" customHeight="1" x14ac:dyDescent="0.2">
      <c r="B54" s="10">
        <v>202106</v>
      </c>
      <c r="C54" s="11">
        <v>1651405181</v>
      </c>
      <c r="D54" s="11">
        <v>43170509</v>
      </c>
      <c r="E54" s="11">
        <v>0</v>
      </c>
      <c r="F54" s="11">
        <v>0</v>
      </c>
      <c r="G54" s="12">
        <v>1694575690</v>
      </c>
      <c r="I54" s="16">
        <v>37000000</v>
      </c>
      <c r="J54" s="11">
        <v>64940799</v>
      </c>
      <c r="K54" s="11">
        <v>0</v>
      </c>
      <c r="L54" s="11">
        <v>132463297</v>
      </c>
      <c r="M54" s="11">
        <v>0</v>
      </c>
      <c r="N54" s="12">
        <v>234404096</v>
      </c>
      <c r="P54" s="19">
        <v>1460171594</v>
      </c>
    </row>
    <row r="55" spans="2:16" ht="15" customHeight="1" x14ac:dyDescent="0.2">
      <c r="B55" s="10">
        <v>202107</v>
      </c>
      <c r="C55" s="11">
        <v>1706601631</v>
      </c>
      <c r="D55" s="11">
        <v>18534656</v>
      </c>
      <c r="E55" s="11">
        <v>0</v>
      </c>
      <c r="F55" s="11">
        <v>0</v>
      </c>
      <c r="G55" s="12">
        <v>1725136287</v>
      </c>
      <c r="I55" s="16">
        <v>255000000</v>
      </c>
      <c r="J55" s="11">
        <v>102724466</v>
      </c>
      <c r="K55" s="11">
        <v>0</v>
      </c>
      <c r="L55" s="11">
        <v>133844972</v>
      </c>
      <c r="M55" s="11">
        <v>0</v>
      </c>
      <c r="N55" s="12">
        <v>491569438</v>
      </c>
      <c r="P55" s="19">
        <v>1233566849</v>
      </c>
    </row>
    <row r="56" spans="2:16" ht="15" customHeight="1" x14ac:dyDescent="0.2">
      <c r="B56" s="10">
        <v>202108</v>
      </c>
      <c r="C56" s="11">
        <v>1709338730</v>
      </c>
      <c r="D56" s="11">
        <v>226747127</v>
      </c>
      <c r="E56" s="11">
        <v>0</v>
      </c>
      <c r="F56" s="11">
        <v>0</v>
      </c>
      <c r="G56" s="12">
        <v>1936085857</v>
      </c>
      <c r="I56" s="16">
        <v>237000000</v>
      </c>
      <c r="J56" s="11">
        <v>11640934</v>
      </c>
      <c r="K56" s="11">
        <v>0</v>
      </c>
      <c r="L56" s="11">
        <v>136381922</v>
      </c>
      <c r="M56" s="11">
        <v>0</v>
      </c>
      <c r="N56" s="12">
        <v>385022856</v>
      </c>
      <c r="P56" s="19">
        <v>1551063001</v>
      </c>
    </row>
    <row r="57" spans="2:16" ht="15" customHeight="1" x14ac:dyDescent="0.2">
      <c r="B57" s="10">
        <v>202109</v>
      </c>
      <c r="C57" s="11">
        <v>1700526877</v>
      </c>
      <c r="D57" s="11">
        <v>80125191</v>
      </c>
      <c r="E57" s="11">
        <v>0</v>
      </c>
      <c r="F57" s="11">
        <v>0</v>
      </c>
      <c r="G57" s="12">
        <v>1780652068</v>
      </c>
      <c r="I57" s="16">
        <v>285000000</v>
      </c>
      <c r="J57" s="11">
        <v>323045876</v>
      </c>
      <c r="K57" s="11">
        <v>0</v>
      </c>
      <c r="L57" s="11">
        <v>136562272</v>
      </c>
      <c r="M57" s="11">
        <v>0</v>
      </c>
      <c r="N57" s="12">
        <v>744608148</v>
      </c>
      <c r="P57" s="19">
        <v>1036043920</v>
      </c>
    </row>
    <row r="58" spans="2:16" ht="15" customHeight="1" x14ac:dyDescent="0.2">
      <c r="B58" s="10">
        <v>202110</v>
      </c>
      <c r="C58" s="11">
        <v>1800327368</v>
      </c>
      <c r="D58" s="11">
        <v>129606890</v>
      </c>
      <c r="E58" s="11">
        <v>0</v>
      </c>
      <c r="F58" s="11">
        <v>0</v>
      </c>
      <c r="G58" s="12">
        <v>1929934258</v>
      </c>
      <c r="I58" s="16">
        <v>440000000</v>
      </c>
      <c r="J58" s="11">
        <v>55899597</v>
      </c>
      <c r="K58" s="11">
        <v>0</v>
      </c>
      <c r="L58" s="11">
        <v>136540554</v>
      </c>
      <c r="M58" s="11">
        <v>0</v>
      </c>
      <c r="N58" s="12">
        <v>632440151</v>
      </c>
      <c r="P58" s="19">
        <v>1297494107</v>
      </c>
    </row>
    <row r="59" spans="2:16" ht="15" customHeight="1" x14ac:dyDescent="0.2">
      <c r="B59" s="10">
        <v>202111</v>
      </c>
      <c r="C59" s="11">
        <v>1760512489</v>
      </c>
      <c r="D59" s="11">
        <v>268753948</v>
      </c>
      <c r="E59" s="11">
        <v>0</v>
      </c>
      <c r="F59" s="11">
        <v>0</v>
      </c>
      <c r="G59" s="12">
        <v>2029266437</v>
      </c>
      <c r="I59" s="16">
        <v>219000000</v>
      </c>
      <c r="J59" s="11">
        <v>55963472</v>
      </c>
      <c r="K59" s="11">
        <v>0</v>
      </c>
      <c r="L59" s="11">
        <v>144969888</v>
      </c>
      <c r="M59" s="11">
        <v>0</v>
      </c>
      <c r="N59" s="12">
        <v>419933360</v>
      </c>
      <c r="P59" s="19">
        <v>1609333077</v>
      </c>
    </row>
    <row r="60" spans="2:16" ht="15" customHeight="1" x14ac:dyDescent="0.2">
      <c r="B60" s="10">
        <v>202112</v>
      </c>
      <c r="C60" s="11">
        <v>1814928388</v>
      </c>
      <c r="D60" s="11">
        <v>222940350</v>
      </c>
      <c r="E60" s="11">
        <v>621771663</v>
      </c>
      <c r="F60" s="11">
        <v>0</v>
      </c>
      <c r="G60" s="12">
        <v>2659640401</v>
      </c>
      <c r="I60" s="16">
        <v>285000000</v>
      </c>
      <c r="J60" s="11">
        <v>9962353</v>
      </c>
      <c r="K60" s="11">
        <v>0</v>
      </c>
      <c r="L60" s="11">
        <v>140308002</v>
      </c>
      <c r="M60" s="11">
        <v>0</v>
      </c>
      <c r="N60" s="12">
        <v>435270355</v>
      </c>
      <c r="P60" s="19">
        <f>2072704001+151666045</f>
        <v>2224370046</v>
      </c>
    </row>
    <row r="61" spans="2:16" ht="15" customHeight="1" x14ac:dyDescent="0.2">
      <c r="B61" s="10">
        <v>202201</v>
      </c>
      <c r="C61" s="11">
        <v>1971852007</v>
      </c>
      <c r="D61" s="11">
        <v>185434544</v>
      </c>
      <c r="E61" s="11">
        <v>0</v>
      </c>
      <c r="F61" s="11">
        <v>0</v>
      </c>
      <c r="G61" s="12">
        <v>2157286551</v>
      </c>
      <c r="I61" s="16">
        <v>135000000</v>
      </c>
      <c r="J61" s="11">
        <v>41430955</v>
      </c>
      <c r="K61" s="11">
        <v>0</v>
      </c>
      <c r="L61" s="11">
        <v>147073236</v>
      </c>
      <c r="M61" s="11">
        <v>0</v>
      </c>
      <c r="N61" s="12">
        <v>323504191</v>
      </c>
      <c r="P61" s="19">
        <f>1985448405-151666045</f>
        <v>1833782360</v>
      </c>
    </row>
    <row r="62" spans="2:16" ht="15" customHeight="1" x14ac:dyDescent="0.2">
      <c r="B62" s="10">
        <v>202202</v>
      </c>
      <c r="C62" s="11">
        <f>1062383066+807766566</f>
        <v>1870149632</v>
      </c>
      <c r="D62" s="11">
        <v>359725049</v>
      </c>
      <c r="E62" s="11">
        <v>0</v>
      </c>
      <c r="F62" s="11">
        <v>0</v>
      </c>
      <c r="G62" s="12">
        <f>1422108115+807766566</f>
        <v>2229874681</v>
      </c>
      <c r="I62" s="16">
        <v>265000000</v>
      </c>
      <c r="J62" s="11">
        <v>5886458</v>
      </c>
      <c r="K62" s="11">
        <v>0</v>
      </c>
      <c r="L62" s="11">
        <v>157894926</v>
      </c>
      <c r="M62" s="11">
        <v>0</v>
      </c>
      <c r="N62" s="12">
        <v>428781384</v>
      </c>
      <c r="P62" s="19">
        <f>993326731+807766566</f>
        <v>1801093297</v>
      </c>
    </row>
    <row r="63" spans="2:16" ht="15" customHeight="1" x14ac:dyDescent="0.2">
      <c r="B63" s="10">
        <v>202203</v>
      </c>
      <c r="C63" s="11">
        <f>2697202486-807766566</f>
        <v>1889435920</v>
      </c>
      <c r="D63" s="11">
        <v>476312393</v>
      </c>
      <c r="E63" s="11">
        <v>0</v>
      </c>
      <c r="F63" s="11" t="s">
        <v>31</v>
      </c>
      <c r="G63" s="12">
        <f>3176145453-807766566</f>
        <v>2368378887</v>
      </c>
      <c r="I63" s="16">
        <v>290000000</v>
      </c>
      <c r="J63" s="11">
        <v>30436432</v>
      </c>
      <c r="K63" s="11">
        <v>0</v>
      </c>
      <c r="L63" s="11">
        <v>148703504</v>
      </c>
      <c r="M63" s="11">
        <v>0</v>
      </c>
      <c r="N63" s="12">
        <v>469139936</v>
      </c>
      <c r="P63" s="19">
        <f>2707005517-807766566</f>
        <v>1899238951</v>
      </c>
    </row>
    <row r="64" spans="2:16" ht="15" customHeight="1" x14ac:dyDescent="0.2">
      <c r="B64" s="10">
        <v>202204</v>
      </c>
      <c r="C64" s="26" t="s">
        <v>36</v>
      </c>
      <c r="D64" s="11">
        <v>769384132</v>
      </c>
      <c r="E64" s="11">
        <v>0</v>
      </c>
      <c r="F64" s="11">
        <v>0</v>
      </c>
      <c r="G64" s="12">
        <v>3507027409</v>
      </c>
      <c r="I64" s="16">
        <v>363000000</v>
      </c>
      <c r="J64" s="11">
        <v>5139396</v>
      </c>
      <c r="K64" s="11">
        <v>0</v>
      </c>
      <c r="L64" s="11">
        <v>149611805</v>
      </c>
      <c r="M64" s="11">
        <v>0</v>
      </c>
      <c r="N64" s="12">
        <v>517751201</v>
      </c>
      <c r="P64" s="19">
        <v>2989276208</v>
      </c>
    </row>
    <row r="65" spans="2:16" ht="15" customHeight="1" x14ac:dyDescent="0.2">
      <c r="B65" s="10">
        <v>202205</v>
      </c>
      <c r="C65" s="11">
        <v>1929375049</v>
      </c>
      <c r="D65" s="11">
        <v>596664675</v>
      </c>
      <c r="E65" s="11">
        <v>0</v>
      </c>
      <c r="F65" s="11">
        <v>0</v>
      </c>
      <c r="G65" s="12">
        <v>2526039724</v>
      </c>
      <c r="I65" s="16">
        <v>217000000</v>
      </c>
      <c r="J65" s="11">
        <v>235281348</v>
      </c>
      <c r="K65" s="11">
        <v>0</v>
      </c>
      <c r="L65" s="11">
        <v>156393861</v>
      </c>
      <c r="M65" s="11">
        <v>0</v>
      </c>
      <c r="N65" s="12">
        <v>608675209</v>
      </c>
      <c r="P65" s="19">
        <v>1917364515</v>
      </c>
    </row>
    <row r="66" spans="2:16" ht="15" customHeight="1" x14ac:dyDescent="0.2">
      <c r="B66" s="10">
        <v>202206</v>
      </c>
      <c r="C66" s="11">
        <v>1927439101</v>
      </c>
      <c r="D66" s="11">
        <v>606016096</v>
      </c>
      <c r="E66" s="11">
        <v>0</v>
      </c>
      <c r="F66" s="11">
        <v>0</v>
      </c>
      <c r="G66" s="12">
        <v>2533455197</v>
      </c>
      <c r="I66" s="16">
        <v>365000000</v>
      </c>
      <c r="J66" s="11">
        <v>23365117</v>
      </c>
      <c r="K66" s="11">
        <v>0</v>
      </c>
      <c r="L66" s="11">
        <v>153162091</v>
      </c>
      <c r="M66" s="11">
        <v>0</v>
      </c>
      <c r="N66" s="12">
        <v>541527208</v>
      </c>
      <c r="P66" s="19">
        <v>1991927989</v>
      </c>
    </row>
    <row r="67" spans="2:16" ht="15" customHeight="1" x14ac:dyDescent="0.2">
      <c r="B67" s="10">
        <v>202207</v>
      </c>
      <c r="C67" s="11">
        <v>1963647206</v>
      </c>
      <c r="D67" s="11">
        <v>800206933</v>
      </c>
      <c r="E67" s="11">
        <v>0</v>
      </c>
      <c r="F67" s="11">
        <v>0</v>
      </c>
      <c r="G67" s="12">
        <v>2763854139</v>
      </c>
      <c r="I67" s="16">
        <v>116000000</v>
      </c>
      <c r="J67" s="11">
        <v>4834955</v>
      </c>
      <c r="K67" s="11">
        <v>0</v>
      </c>
      <c r="L67" s="11">
        <v>152769668</v>
      </c>
      <c r="M67" s="11">
        <v>0</v>
      </c>
      <c r="N67" s="12">
        <v>273604623</v>
      </c>
      <c r="P67" s="19">
        <v>2490249516</v>
      </c>
    </row>
    <row r="68" spans="2:16" ht="15" customHeight="1" x14ac:dyDescent="0.2">
      <c r="B68" s="10">
        <v>202208</v>
      </c>
      <c r="C68" s="11">
        <v>2058218485</v>
      </c>
      <c r="D68" s="11">
        <v>495488757</v>
      </c>
      <c r="E68" s="11">
        <v>0</v>
      </c>
      <c r="F68" s="11">
        <v>0</v>
      </c>
      <c r="G68" s="12">
        <v>2553707242</v>
      </c>
      <c r="I68" s="16">
        <v>450000000</v>
      </c>
      <c r="J68" s="11">
        <v>330087976</v>
      </c>
      <c r="K68" s="11">
        <v>0</v>
      </c>
      <c r="L68" s="11">
        <v>171699127</v>
      </c>
      <c r="M68" s="11">
        <v>0</v>
      </c>
      <c r="N68" s="12">
        <v>951787103</v>
      </c>
      <c r="P68" s="19">
        <v>1601920139</v>
      </c>
    </row>
    <row r="69" spans="2:16" ht="15" customHeight="1" x14ac:dyDescent="0.2">
      <c r="B69" s="10">
        <v>202209</v>
      </c>
      <c r="C69" s="26" t="s">
        <v>30</v>
      </c>
      <c r="D69" s="11">
        <v>555936442</v>
      </c>
      <c r="E69" s="11">
        <v>0</v>
      </c>
      <c r="F69" s="11">
        <v>0</v>
      </c>
      <c r="G69" s="12">
        <v>3174504403</v>
      </c>
      <c r="I69" s="21">
        <v>372000000</v>
      </c>
      <c r="J69" s="22">
        <v>404133377</v>
      </c>
      <c r="K69" s="22">
        <v>0</v>
      </c>
      <c r="L69" s="22">
        <v>149244881</v>
      </c>
      <c r="M69" s="22" t="s">
        <v>32</v>
      </c>
      <c r="N69" s="23">
        <v>925768611</v>
      </c>
      <c r="P69" s="19">
        <v>2248735792</v>
      </c>
    </row>
    <row r="70" spans="2:16" ht="15" customHeight="1" x14ac:dyDescent="0.2">
      <c r="B70" s="10">
        <v>202210</v>
      </c>
      <c r="C70" s="26">
        <v>2124587961</v>
      </c>
      <c r="D70" s="11">
        <v>761091488</v>
      </c>
      <c r="E70" s="11">
        <v>0</v>
      </c>
      <c r="F70" s="11">
        <v>0</v>
      </c>
      <c r="G70" s="12">
        <v>2885679449</v>
      </c>
      <c r="I70" s="21">
        <v>166000000</v>
      </c>
      <c r="J70" s="22">
        <v>12194792</v>
      </c>
      <c r="K70" s="22">
        <v>0</v>
      </c>
      <c r="L70" s="22">
        <v>160659517</v>
      </c>
      <c r="M70" s="22">
        <v>0</v>
      </c>
      <c r="N70" s="23">
        <v>338854309</v>
      </c>
      <c r="P70" s="19">
        <v>2546825140</v>
      </c>
    </row>
    <row r="71" spans="2:16" ht="15" customHeight="1" x14ac:dyDescent="0.2">
      <c r="B71" s="10">
        <v>202211</v>
      </c>
      <c r="C71" s="26">
        <v>2080984354</v>
      </c>
      <c r="D71" s="11">
        <v>894714980</v>
      </c>
      <c r="E71" s="11">
        <v>0</v>
      </c>
      <c r="F71" s="11">
        <v>0</v>
      </c>
      <c r="G71" s="12">
        <v>2975699334</v>
      </c>
      <c r="I71" s="21">
        <v>396000000</v>
      </c>
      <c r="J71" s="22">
        <v>21626249</v>
      </c>
      <c r="K71" s="22">
        <v>0</v>
      </c>
      <c r="L71" s="22">
        <v>169059667</v>
      </c>
      <c r="M71" s="22">
        <v>0</v>
      </c>
      <c r="N71" s="23">
        <v>586685916</v>
      </c>
      <c r="P71" s="19">
        <v>2389013418</v>
      </c>
    </row>
    <row r="72" spans="2:16" ht="15" customHeight="1" x14ac:dyDescent="0.2">
      <c r="B72" s="10">
        <v>202212</v>
      </c>
      <c r="C72" s="26">
        <v>2097443623</v>
      </c>
      <c r="D72" s="11">
        <v>897218998</v>
      </c>
      <c r="E72" s="5">
        <v>723144844</v>
      </c>
      <c r="F72" s="11">
        <v>0</v>
      </c>
      <c r="G72" s="12">
        <v>3717807465</v>
      </c>
      <c r="I72" s="21">
        <v>396000000</v>
      </c>
      <c r="J72" s="22">
        <v>42437065</v>
      </c>
      <c r="K72" s="22">
        <v>0</v>
      </c>
      <c r="L72" s="22">
        <v>162653544</v>
      </c>
      <c r="M72" s="22">
        <v>0</v>
      </c>
      <c r="N72" s="23">
        <v>601090609</v>
      </c>
      <c r="P72" s="19">
        <v>3116716856</v>
      </c>
    </row>
    <row r="73" spans="2:16" ht="15" customHeight="1" x14ac:dyDescent="0.2">
      <c r="B73" s="10">
        <v>202301</v>
      </c>
      <c r="C73" s="26">
        <v>2331457352</v>
      </c>
      <c r="D73" s="11">
        <v>693872219</v>
      </c>
      <c r="E73" s="11">
        <v>0</v>
      </c>
      <c r="F73" s="11">
        <v>0</v>
      </c>
      <c r="G73" s="12">
        <v>3025329571</v>
      </c>
      <c r="I73" s="21">
        <v>295000000</v>
      </c>
      <c r="J73" s="22">
        <v>6557412</v>
      </c>
      <c r="K73" s="22">
        <v>0</v>
      </c>
      <c r="L73" s="22">
        <v>171575265</v>
      </c>
      <c r="M73" s="22">
        <v>0</v>
      </c>
      <c r="N73" s="23">
        <v>473132677</v>
      </c>
      <c r="P73" s="19">
        <v>2552196894</v>
      </c>
    </row>
    <row r="74" spans="2:16" ht="15" customHeight="1" x14ac:dyDescent="0.2">
      <c r="B74" s="10">
        <v>202302</v>
      </c>
      <c r="C74" s="26">
        <v>2021462436</v>
      </c>
      <c r="D74" s="11">
        <v>737887175</v>
      </c>
      <c r="E74" s="11">
        <v>0</v>
      </c>
      <c r="F74" s="11">
        <v>0</v>
      </c>
      <c r="G74" s="12">
        <v>2759349611</v>
      </c>
      <c r="I74" s="21">
        <v>420000000</v>
      </c>
      <c r="J74" s="22">
        <v>49804968</v>
      </c>
      <c r="K74" s="22">
        <v>0</v>
      </c>
      <c r="L74" s="22">
        <v>173690999</v>
      </c>
      <c r="M74" s="22">
        <v>0</v>
      </c>
      <c r="N74" s="23">
        <v>643495967</v>
      </c>
      <c r="P74" s="19">
        <v>2115853644</v>
      </c>
    </row>
    <row r="75" spans="2:16" ht="15" customHeight="1" x14ac:dyDescent="0.2">
      <c r="B75" s="10">
        <v>202303</v>
      </c>
      <c r="C75" s="26">
        <v>2364481306</v>
      </c>
      <c r="D75" s="11">
        <v>809165725</v>
      </c>
      <c r="E75" s="11">
        <v>0</v>
      </c>
      <c r="F75" s="11">
        <v>0</v>
      </c>
      <c r="G75" s="12">
        <v>3173647031</v>
      </c>
      <c r="I75" s="21">
        <v>210000000</v>
      </c>
      <c r="J75" s="22">
        <v>110552296</v>
      </c>
      <c r="K75" s="22">
        <v>0</v>
      </c>
      <c r="L75" s="22">
        <v>180741400</v>
      </c>
      <c r="M75" s="22">
        <v>0</v>
      </c>
      <c r="N75" s="23">
        <v>501293696</v>
      </c>
      <c r="P75" s="19">
        <v>2672353335</v>
      </c>
    </row>
    <row r="76" spans="2:16" ht="15" customHeight="1" x14ac:dyDescent="0.2">
      <c r="B76" s="10">
        <v>202304</v>
      </c>
      <c r="C76" s="26">
        <v>2220711888</v>
      </c>
      <c r="D76" s="11">
        <v>632185633</v>
      </c>
      <c r="E76" s="11">
        <v>0</v>
      </c>
      <c r="F76" s="11">
        <v>0</v>
      </c>
      <c r="G76" s="12">
        <v>2852897521</v>
      </c>
      <c r="I76" s="21">
        <v>180000000</v>
      </c>
      <c r="J76" s="22">
        <v>222733373</v>
      </c>
      <c r="K76" s="22">
        <v>0</v>
      </c>
      <c r="L76" s="22">
        <v>171957801</v>
      </c>
      <c r="M76" s="22">
        <v>0</v>
      </c>
      <c r="N76" s="23">
        <v>574691174</v>
      </c>
      <c r="P76" s="19">
        <v>2278206347</v>
      </c>
    </row>
    <row r="77" spans="2:16" ht="15" customHeight="1" x14ac:dyDescent="0.2">
      <c r="B77" s="10">
        <v>202305</v>
      </c>
      <c r="C77" s="26">
        <v>2178140514</v>
      </c>
      <c r="D77" s="11">
        <v>672055861</v>
      </c>
      <c r="E77" s="11">
        <v>0</v>
      </c>
      <c r="F77" s="11">
        <v>0</v>
      </c>
      <c r="G77" s="12">
        <v>2850196375</v>
      </c>
      <c r="I77" s="21">
        <v>394000000</v>
      </c>
      <c r="J77" s="22">
        <v>157405671</v>
      </c>
      <c r="K77" s="22">
        <v>0</v>
      </c>
      <c r="L77" s="22">
        <v>176244857</v>
      </c>
      <c r="M77" s="22">
        <v>0</v>
      </c>
      <c r="N77" s="23">
        <v>727650528</v>
      </c>
      <c r="P77" s="19">
        <v>2122545847</v>
      </c>
    </row>
    <row r="78" spans="2:16" ht="15" customHeight="1" x14ac:dyDescent="0.2">
      <c r="B78" s="10">
        <v>202306</v>
      </c>
      <c r="C78" s="26">
        <v>2172908879</v>
      </c>
      <c r="D78" s="11">
        <v>973459407</v>
      </c>
      <c r="E78" s="11">
        <v>0</v>
      </c>
      <c r="F78" s="11">
        <v>0</v>
      </c>
      <c r="G78" s="12">
        <v>3146368286</v>
      </c>
      <c r="I78" s="21">
        <v>552000000</v>
      </c>
      <c r="J78" s="22">
        <v>209500</v>
      </c>
      <c r="K78" s="22">
        <v>0</v>
      </c>
      <c r="L78" s="22">
        <v>172196008</v>
      </c>
      <c r="M78" s="22">
        <v>0</v>
      </c>
      <c r="N78" s="23">
        <v>724405508</v>
      </c>
      <c r="P78" s="19">
        <v>2421962778</v>
      </c>
    </row>
    <row r="79" spans="2:16" ht="15" customHeight="1" x14ac:dyDescent="0.2">
      <c r="B79" s="10">
        <v>202307</v>
      </c>
      <c r="C79" s="26">
        <v>2260710712</v>
      </c>
      <c r="D79" s="11">
        <v>691715614</v>
      </c>
      <c r="E79" s="11">
        <v>0</v>
      </c>
      <c r="F79" s="11">
        <v>0</v>
      </c>
      <c r="G79" s="12">
        <v>2952426326</v>
      </c>
      <c r="I79" s="21">
        <v>190000000</v>
      </c>
      <c r="J79" s="22">
        <v>14956369</v>
      </c>
      <c r="K79" s="22"/>
      <c r="L79" s="22">
        <v>174379835</v>
      </c>
      <c r="M79" s="22"/>
      <c r="N79" s="23">
        <v>379336204</v>
      </c>
      <c r="P79" s="19">
        <v>2573090122</v>
      </c>
    </row>
    <row r="80" spans="2:16" s="3" customFormat="1" ht="29.45" customHeight="1" x14ac:dyDescent="0.2">
      <c r="B80" s="7" t="s">
        <v>0</v>
      </c>
      <c r="C80" s="14">
        <v>101728365000</v>
      </c>
      <c r="D80" s="14">
        <v>15691963519</v>
      </c>
      <c r="E80" s="14">
        <v>2042227298</v>
      </c>
      <c r="F80" s="14">
        <v>2630574</v>
      </c>
      <c r="G80" s="15">
        <v>119465186391</v>
      </c>
      <c r="I80" s="17">
        <v>12264007083</v>
      </c>
      <c r="J80" s="14">
        <v>3322930202</v>
      </c>
      <c r="K80" s="14">
        <v>0</v>
      </c>
      <c r="L80" s="14">
        <v>7483214955</v>
      </c>
      <c r="M80" s="14">
        <v>390353</v>
      </c>
      <c r="N80" s="15">
        <v>23070542593</v>
      </c>
      <c r="P80" s="20">
        <v>96394643798</v>
      </c>
    </row>
    <row r="81" spans="2:16" ht="5.25" customHeight="1" x14ac:dyDescent="0.2">
      <c r="E81" s="1"/>
      <c r="P81" s="6"/>
    </row>
    <row r="82" spans="2:16" ht="11.25" customHeight="1" x14ac:dyDescent="0.2">
      <c r="B82" s="2" t="s">
        <v>7</v>
      </c>
      <c r="C82" s="1"/>
      <c r="I82" s="1"/>
      <c r="J82" s="1"/>
      <c r="K82" s="1"/>
      <c r="L82" s="1"/>
      <c r="M82" s="5"/>
      <c r="N82" s="6"/>
    </row>
    <row r="83" spans="2:16" ht="11.25" customHeight="1" x14ac:dyDescent="0.2">
      <c r="B83" s="2" t="s">
        <v>35</v>
      </c>
      <c r="C83" s="1"/>
      <c r="I83" s="1"/>
      <c r="J83" s="1"/>
      <c r="K83" s="1"/>
      <c r="L83" s="1"/>
      <c r="M83" s="1"/>
      <c r="P83" s="5"/>
    </row>
    <row r="84" spans="2:16" ht="11.25" customHeight="1" x14ac:dyDescent="0.2">
      <c r="B84" s="2" t="s">
        <v>37</v>
      </c>
      <c r="C84" s="1"/>
      <c r="I84" s="1"/>
      <c r="J84" s="1"/>
      <c r="K84" s="1"/>
      <c r="L84" s="1"/>
      <c r="M84" s="1"/>
      <c r="P84" s="5"/>
    </row>
    <row r="85" spans="2:16" ht="15" customHeight="1" x14ac:dyDescent="0.2">
      <c r="B85" s="32" t="s">
        <v>12</v>
      </c>
      <c r="C85" s="27" t="s">
        <v>23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2:16" x14ac:dyDescent="0.2">
      <c r="B86" s="32"/>
      <c r="C86" s="2" t="s">
        <v>24</v>
      </c>
      <c r="D86" s="1"/>
      <c r="I86" s="1"/>
      <c r="J86" s="1"/>
      <c r="K86" s="1"/>
      <c r="L86" s="1"/>
      <c r="M86" s="5"/>
      <c r="N86" s="6"/>
    </row>
    <row r="87" spans="2:16" x14ac:dyDescent="0.2">
      <c r="B87" s="32" t="s">
        <v>20</v>
      </c>
      <c r="C87" s="2" t="s">
        <v>25</v>
      </c>
      <c r="N87" s="6"/>
      <c r="P87" s="6"/>
    </row>
    <row r="88" spans="2:16" x14ac:dyDescent="0.2">
      <c r="B88" s="32" t="s">
        <v>21</v>
      </c>
      <c r="C88" s="2" t="s">
        <v>17</v>
      </c>
      <c r="P88" s="31"/>
    </row>
    <row r="89" spans="2:16" x14ac:dyDescent="0.2">
      <c r="B89" s="32" t="s">
        <v>13</v>
      </c>
      <c r="C89" s="24" t="s">
        <v>27</v>
      </c>
      <c r="D89" s="1"/>
      <c r="I89" s="1"/>
      <c r="J89" s="1"/>
      <c r="K89" s="1"/>
      <c r="L89" s="1"/>
      <c r="M89" s="5"/>
      <c r="P89" s="31"/>
    </row>
    <row r="90" spans="2:16" x14ac:dyDescent="0.2">
      <c r="B90" s="32" t="s">
        <v>14</v>
      </c>
      <c r="C90" s="24" t="s">
        <v>28</v>
      </c>
      <c r="D90" s="1"/>
    </row>
    <row r="91" spans="2:16" x14ac:dyDescent="0.2">
      <c r="B91" s="32" t="s">
        <v>15</v>
      </c>
      <c r="C91" s="24" t="s">
        <v>16</v>
      </c>
      <c r="D91" s="1"/>
      <c r="P91" s="5"/>
    </row>
    <row r="92" spans="2:16" x14ac:dyDescent="0.2">
      <c r="B92" s="32" t="s">
        <v>33</v>
      </c>
      <c r="C92" s="24" t="s">
        <v>22</v>
      </c>
      <c r="P92" s="5"/>
    </row>
    <row r="93" spans="2:16" x14ac:dyDescent="0.2">
      <c r="C93" s="24"/>
      <c r="I93" s="28"/>
      <c r="N93" s="6"/>
    </row>
  </sheetData>
  <mergeCells count="2">
    <mergeCell ref="B1:P1"/>
    <mergeCell ref="B2:P2"/>
  </mergeCells>
  <pageMargins left="0.47" right="0.35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SANNA_FONDO</vt:lpstr>
    </vt:vector>
  </TitlesOfParts>
  <Company>suseso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Ordenes</dc:creator>
  <cp:lastModifiedBy>Nelson Perez</cp:lastModifiedBy>
  <cp:lastPrinted>2022-11-16T11:58:53Z</cp:lastPrinted>
  <dcterms:created xsi:type="dcterms:W3CDTF">2020-10-15T15:00:26Z</dcterms:created>
  <dcterms:modified xsi:type="dcterms:W3CDTF">2023-09-14T14:05:03Z</dcterms:modified>
</cp:coreProperties>
</file>